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6960" activeTab="0"/>
  </bookViews>
  <sheets>
    <sheet name="TVA exercice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<sst xmlns="http://schemas.openxmlformats.org/spreadsheetml/2006/main" count="24" uniqueCount="18">
  <si>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TABLEAU DE CALCUL DE LA TVA A DECAISSER</t>
  </si>
  <si>
    <t>OCTOBRE</t>
  </si>
  <si>
    <t>NOVEMBRE</t>
  </si>
  <si>
    <t>DECEMBRE</t>
  </si>
  <si>
    <t>Intitulés</t>
  </si>
  <si>
    <t>Montant HT</t>
  </si>
  <si>
    <t>Taux de TVA</t>
  </si>
  <si>
    <t>Montant TVA</t>
  </si>
  <si>
    <t>Total TVA déductible sur autres biens et services</t>
  </si>
  <si>
    <t>Total TVA collectée</t>
  </si>
  <si>
    <t>Ventes à 19,6 %</t>
  </si>
  <si>
    <t>Ventes à 5,5 %</t>
  </si>
  <si>
    <t>Charges diverses à 19,6 %</t>
  </si>
  <si>
    <t>Achats à 19,6 %</t>
  </si>
  <si>
    <t>Achats à 5,5 %</t>
  </si>
  <si>
    <t>Immobilisations à 19,6 %</t>
  </si>
  <si>
    <t>Crédit de TVA à reporter</t>
  </si>
  <si>
    <t>TVA à payer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</si>
</sst>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_);[Red]\(#,##0\)"/>
    <numFmt numFmtId="173" formatCode="#,##0.00_);[Red]\(#,##0.00\)"/>
    <numFmt numFmtId="174" formatCode="&quot; F&quot;#,##0_);[Red]\(&quot; F&quot;#,##0\)"/>
    <numFmt numFmtId="175" formatCode="&quot; F&quot;#,##0.00_);[Red]\(&quot; F&quot;#,##0.00\)"/>
    <numFmt numFmtId="176" formatCode="[$€]#,##0.00_);[Red]\([$€]#,##0.00\)"/>
    <numFmt numFmtId="177" formatCode="#,##0.00\ [$€-1];[Red]\-#,##0.00\ [$€-1]"/>
    <numFmt numFmtId="178" formatCode="#,##0.0\ [$€-1];[Red]\-#,##0.0\ [$€-1]"/>
    <numFmt numFmtId="179" formatCode="#,##0\ [$€-1];[Red]\-#,##0\ [$€-1]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0" fontId="7" fillId="0" borderId="0" xfId="0" applyNumberFormat="1" applyFont="1" applyFill="1" applyBorder="1" applyAlignment="1" applyProtection="1">
      <alignment horizontal="centerContinuous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3" fontId="4" fillId="0" borderId="2" xfId="0" applyNumberFormat="1" applyFont="1" applyFill="1" applyBorder="1" applyAlignment="1" applyProtection="1">
      <alignment vertical="center"/>
      <protection/>
    </xf>
    <xf numFmtId="10" fontId="4" fillId="0" borderId="3" xfId="0" applyNumberFormat="1" applyFont="1" applyFill="1" applyBorder="1" applyAlignment="1" applyProtection="1">
      <alignment vertical="center"/>
      <protection/>
    </xf>
    <xf numFmtId="179" fontId="4" fillId="0" borderId="4" xfId="16" applyNumberFormat="1" applyFont="1" applyFill="1" applyBorder="1" applyAlignment="1" applyProtection="1">
      <alignment vertical="center"/>
      <protection/>
    </xf>
    <xf numFmtId="3" fontId="4" fillId="0" borderId="5" xfId="0" applyNumberFormat="1" applyFont="1" applyFill="1" applyBorder="1" applyAlignment="1" applyProtection="1">
      <alignment vertical="center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14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14" fontId="5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3" fontId="4" fillId="0" borderId="17" xfId="0" applyNumberFormat="1" applyFont="1" applyFill="1" applyBorder="1" applyAlignment="1" applyProtection="1">
      <alignment vertical="center"/>
      <protection/>
    </xf>
    <xf numFmtId="10" fontId="4" fillId="0" borderId="18" xfId="0" applyNumberFormat="1" applyFont="1" applyFill="1" applyBorder="1" applyAlignment="1" applyProtection="1">
      <alignment vertical="center"/>
      <protection/>
    </xf>
    <xf numFmtId="179" fontId="4" fillId="0" borderId="19" xfId="16" applyNumberFormat="1" applyFont="1" applyFill="1" applyBorder="1" applyAlignment="1" applyProtection="1">
      <alignment vertical="center"/>
      <protection/>
    </xf>
    <xf numFmtId="3" fontId="4" fillId="0" borderId="20" xfId="0" applyNumberFormat="1" applyFont="1" applyFill="1" applyBorder="1" applyAlignment="1" applyProtection="1">
      <alignment vertical="center"/>
      <protection/>
    </xf>
    <xf numFmtId="0" fontId="4" fillId="0" borderId="6" xfId="0" applyNumberFormat="1" applyFont="1" applyFill="1" applyBorder="1" applyAlignment="1" applyProtection="1">
      <alignment vertical="center"/>
      <protection/>
    </xf>
    <xf numFmtId="3" fontId="4" fillId="0" borderId="7" xfId="0" applyNumberFormat="1" applyFont="1" applyFill="1" applyBorder="1" applyAlignment="1" applyProtection="1">
      <alignment vertical="center"/>
      <protection/>
    </xf>
    <xf numFmtId="10" fontId="4" fillId="0" borderId="8" xfId="0" applyNumberFormat="1" applyFont="1" applyFill="1" applyBorder="1" applyAlignment="1" applyProtection="1">
      <alignment vertical="center"/>
      <protection/>
    </xf>
    <xf numFmtId="179" fontId="4" fillId="0" borderId="9" xfId="16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vertical="center"/>
      <protection/>
    </xf>
    <xf numFmtId="0" fontId="4" fillId="2" borderId="11" xfId="0" applyNumberFormat="1" applyFont="1" applyFill="1" applyBorder="1" applyAlignment="1" applyProtection="1">
      <alignment vertical="center"/>
      <protection/>
    </xf>
    <xf numFmtId="3" fontId="4" fillId="2" borderId="12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/>
    </xf>
    <xf numFmtId="179" fontId="4" fillId="2" borderId="14" xfId="16" applyNumberFormat="1" applyFont="1" applyFill="1" applyBorder="1" applyAlignment="1" applyProtection="1">
      <alignment vertical="center"/>
      <protection/>
    </xf>
    <xf numFmtId="3" fontId="4" fillId="2" borderId="15" xfId="0" applyNumberFormat="1" applyFont="1" applyFill="1" applyBorder="1" applyAlignment="1" applyProtection="1">
      <alignment vertical="center"/>
      <protection/>
    </xf>
    <xf numFmtId="0" fontId="4" fillId="2" borderId="11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10" fontId="4" fillId="0" borderId="13" xfId="0" applyNumberFormat="1" applyFont="1" applyFill="1" applyBorder="1" applyAlignment="1" applyProtection="1">
      <alignment vertical="center"/>
      <protection/>
    </xf>
    <xf numFmtId="3" fontId="4" fillId="0" borderId="15" xfId="0" applyNumberFormat="1" applyFont="1" applyFill="1" applyBorder="1" applyAlignment="1" applyProtection="1">
      <alignment vertical="center"/>
      <protection/>
    </xf>
    <xf numFmtId="0" fontId="4" fillId="2" borderId="21" xfId="0" applyNumberFormat="1" applyFont="1" applyFill="1" applyBorder="1" applyAlignment="1" applyProtection="1">
      <alignment vertical="center"/>
      <protection/>
    </xf>
    <xf numFmtId="3" fontId="4" fillId="0" borderId="22" xfId="0" applyNumberFormat="1" applyFont="1" applyFill="1" applyBorder="1" applyAlignment="1" applyProtection="1">
      <alignment vertical="center"/>
      <protection/>
    </xf>
    <xf numFmtId="3" fontId="4" fillId="0" borderId="23" xfId="0" applyNumberFormat="1" applyFont="1" applyFill="1" applyBorder="1" applyAlignment="1" applyProtection="1">
      <alignment vertical="center"/>
      <protection/>
    </xf>
    <xf numFmtId="179" fontId="4" fillId="2" borderId="24" xfId="16" applyNumberFormat="1" applyFont="1" applyFill="1" applyBorder="1" applyAlignment="1" applyProtection="1">
      <alignment vertical="center"/>
      <protection/>
    </xf>
    <xf numFmtId="3" fontId="4" fillId="0" borderId="25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workbookViewId="0" topLeftCell="A1">
      <selection activeCell="A4" sqref="A4"/>
    </sheetView>
  </sheetViews>
  <sheetFormatPr defaultColWidth="11.421875" defaultRowHeight="12.75"/>
  <cols>
    <col min="1" max="1" width="23.28125" style="1" customWidth="1"/>
    <col min="2" max="10" width="13.7109375" style="1" customWidth="1"/>
    <col min="11" max="16384" width="10.00390625" style="1" customWidth="1"/>
  </cols>
  <sheetData>
    <row r="1" spans="1:10" ht="17.25" customHeight="1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</row>
    <row r="3" ht="13.5" thickBot="1"/>
    <row r="4" spans="1:10" s="4" customFormat="1" ht="30" customHeight="1" thickBot="1">
      <c r="A4" s="16"/>
      <c r="B4" s="17" t="s">
        <v>1</v>
      </c>
      <c r="C4" s="18"/>
      <c r="D4" s="19"/>
      <c r="E4" s="17" t="s">
        <v>2</v>
      </c>
      <c r="F4" s="20"/>
      <c r="G4" s="19"/>
      <c r="H4" s="21" t="s">
        <v>3</v>
      </c>
      <c r="I4" s="20"/>
      <c r="J4" s="19"/>
    </row>
    <row r="5" spans="1:10" s="5" customFormat="1" ht="30" customHeight="1">
      <c r="A5" s="11" t="s">
        <v>4</v>
      </c>
      <c r="B5" s="12" t="s">
        <v>5</v>
      </c>
      <c r="C5" s="13" t="s">
        <v>6</v>
      </c>
      <c r="D5" s="14" t="s">
        <v>7</v>
      </c>
      <c r="E5" s="12" t="s">
        <v>5</v>
      </c>
      <c r="F5" s="13" t="s">
        <v>6</v>
      </c>
      <c r="G5" s="14" t="s">
        <v>7</v>
      </c>
      <c r="H5" s="15" t="s">
        <v>5</v>
      </c>
      <c r="I5" s="13" t="s">
        <v>6</v>
      </c>
      <c r="J5" s="14" t="s">
        <v>7</v>
      </c>
    </row>
    <row r="6" spans="1:10" s="4" customFormat="1" ht="30" customHeight="1">
      <c r="A6" s="6" t="s">
        <v>10</v>
      </c>
      <c r="B6" s="7">
        <v>452772</v>
      </c>
      <c r="C6" s="8">
        <v>0.196</v>
      </c>
      <c r="D6" s="9">
        <f>B6*C6</f>
        <v>88743.312</v>
      </c>
      <c r="E6" s="7">
        <v>230654</v>
      </c>
      <c r="F6" s="8">
        <v>0.196</v>
      </c>
      <c r="G6" s="9">
        <f>E6*F6</f>
        <v>45208.184</v>
      </c>
      <c r="H6" s="10">
        <v>687732</v>
      </c>
      <c r="I6" s="8">
        <v>0.196</v>
      </c>
      <c r="J6" s="9">
        <f>H6*I6</f>
        <v>134795.472</v>
      </c>
    </row>
    <row r="7" spans="1:10" s="4" customFormat="1" ht="30" customHeight="1" thickBot="1">
      <c r="A7" s="22" t="s">
        <v>11</v>
      </c>
      <c r="B7" s="23">
        <v>177320</v>
      </c>
      <c r="C7" s="24">
        <v>0.055</v>
      </c>
      <c r="D7" s="25">
        <f>B7*C7</f>
        <v>9752.6</v>
      </c>
      <c r="E7" s="23">
        <v>227475</v>
      </c>
      <c r="F7" s="24">
        <v>0.055</v>
      </c>
      <c r="G7" s="25">
        <f>E7*F7</f>
        <v>12511.125</v>
      </c>
      <c r="H7" s="26">
        <v>356470</v>
      </c>
      <c r="I7" s="24">
        <v>0.055</v>
      </c>
      <c r="J7" s="25">
        <f>H7*I7</f>
        <v>19605.85</v>
      </c>
    </row>
    <row r="8" spans="1:10" s="4" customFormat="1" ht="30" customHeight="1" thickBot="1">
      <c r="A8" s="32" t="s">
        <v>9</v>
      </c>
      <c r="B8" s="33">
        <f>SUM(B6:B7)</f>
        <v>630092</v>
      </c>
      <c r="C8" s="34"/>
      <c r="D8" s="35">
        <f>SUM(D6:D7)</f>
        <v>98495.91200000001</v>
      </c>
      <c r="E8" s="33">
        <f>SUM(E6:E7)</f>
        <v>458129</v>
      </c>
      <c r="F8" s="34"/>
      <c r="G8" s="35">
        <f>SUM(G6:G7)</f>
        <v>57719.309</v>
      </c>
      <c r="H8" s="36">
        <f>SUM(H6:H7)</f>
        <v>1044202</v>
      </c>
      <c r="I8" s="34"/>
      <c r="J8" s="35">
        <f>SUM(J6:J7)</f>
        <v>154401.32200000001</v>
      </c>
    </row>
    <row r="9" spans="1:10" s="4" customFormat="1" ht="30" customHeight="1">
      <c r="A9" s="27" t="s">
        <v>12</v>
      </c>
      <c r="B9" s="28">
        <v>92154</v>
      </c>
      <c r="C9" s="29">
        <v>0.196</v>
      </c>
      <c r="D9" s="30">
        <f>B9*C9</f>
        <v>18062.184</v>
      </c>
      <c r="E9" s="28">
        <v>102458</v>
      </c>
      <c r="F9" s="29">
        <v>0.196</v>
      </c>
      <c r="G9" s="30">
        <f>E9*F9</f>
        <v>20081.768</v>
      </c>
      <c r="H9" s="31">
        <v>98858</v>
      </c>
      <c r="I9" s="29">
        <v>0.196</v>
      </c>
      <c r="J9" s="30">
        <f>H9*I9</f>
        <v>19376.168</v>
      </c>
    </row>
    <row r="10" spans="1:10" s="4" customFormat="1" ht="30" customHeight="1">
      <c r="A10" s="6" t="s">
        <v>13</v>
      </c>
      <c r="B10" s="7">
        <v>70437</v>
      </c>
      <c r="C10" s="8">
        <v>0.196</v>
      </c>
      <c r="D10" s="9">
        <f>B10*C10</f>
        <v>13805.652</v>
      </c>
      <c r="E10" s="7">
        <v>160732</v>
      </c>
      <c r="F10" s="8">
        <v>0.196</v>
      </c>
      <c r="G10" s="9">
        <f>E10*F10</f>
        <v>31503.472</v>
      </c>
      <c r="H10" s="10">
        <v>140660</v>
      </c>
      <c r="I10" s="8">
        <v>0.196</v>
      </c>
      <c r="J10" s="9">
        <f>H10*I10</f>
        <v>27569.36</v>
      </c>
    </row>
    <row r="11" spans="1:10" s="4" customFormat="1" ht="30" customHeight="1" thickBot="1">
      <c r="A11" s="22" t="s">
        <v>14</v>
      </c>
      <c r="B11" s="23">
        <v>180548</v>
      </c>
      <c r="C11" s="24">
        <v>0.055</v>
      </c>
      <c r="D11" s="25">
        <f>B11*C11</f>
        <v>9930.14</v>
      </c>
      <c r="E11" s="23">
        <v>215618</v>
      </c>
      <c r="F11" s="24">
        <v>0.055</v>
      </c>
      <c r="G11" s="25">
        <f>E11*F11</f>
        <v>11858.99</v>
      </c>
      <c r="H11" s="26">
        <v>242559</v>
      </c>
      <c r="I11" s="24">
        <v>0.055</v>
      </c>
      <c r="J11" s="25">
        <f>H11*I11</f>
        <v>13340.745</v>
      </c>
    </row>
    <row r="12" spans="1:10" s="4" customFormat="1" ht="30" customHeight="1" thickBot="1">
      <c r="A12" s="37" t="s">
        <v>8</v>
      </c>
      <c r="B12" s="38"/>
      <c r="C12" s="39"/>
      <c r="D12" s="35">
        <f>SUM(D9:D11)</f>
        <v>41797.976</v>
      </c>
      <c r="E12" s="38"/>
      <c r="F12" s="39"/>
      <c r="G12" s="35">
        <f>SUM(G9:G11)</f>
        <v>63444.23</v>
      </c>
      <c r="H12" s="40"/>
      <c r="I12" s="39"/>
      <c r="J12" s="35">
        <f>SUM(J9:J11)</f>
        <v>60286.27300000001</v>
      </c>
    </row>
    <row r="13" spans="1:10" s="4" customFormat="1" ht="30" customHeight="1" thickBot="1">
      <c r="A13" s="32" t="s">
        <v>15</v>
      </c>
      <c r="B13" s="41"/>
      <c r="C13" s="42">
        <v>0.206</v>
      </c>
      <c r="D13" s="35">
        <f>B13*C13</f>
        <v>0</v>
      </c>
      <c r="E13" s="41"/>
      <c r="F13" s="42">
        <v>0.196</v>
      </c>
      <c r="G13" s="35">
        <f>E13*F13</f>
        <v>0</v>
      </c>
      <c r="H13" s="43">
        <v>120000</v>
      </c>
      <c r="I13" s="42">
        <v>0.196</v>
      </c>
      <c r="J13" s="35">
        <f>H13*I13</f>
        <v>23520</v>
      </c>
    </row>
    <row r="14" spans="1:10" s="4" customFormat="1" ht="30" customHeight="1" thickBot="1">
      <c r="A14" s="32" t="s">
        <v>16</v>
      </c>
      <c r="B14" s="38"/>
      <c r="C14" s="39"/>
      <c r="D14" s="35">
        <v>0</v>
      </c>
      <c r="E14" s="38"/>
      <c r="F14" s="39"/>
      <c r="G14" s="35">
        <f>IF(D15&lt;0,-D15,0)</f>
        <v>0</v>
      </c>
      <c r="H14" s="40"/>
      <c r="I14" s="39"/>
      <c r="J14" s="35">
        <f>IF(G15&lt;0,-G15,0)</f>
        <v>5724.921000000002</v>
      </c>
    </row>
    <row r="15" spans="1:10" s="4" customFormat="1" ht="30" customHeight="1" thickBot="1">
      <c r="A15" s="44" t="s">
        <v>17</v>
      </c>
      <c r="B15" s="45"/>
      <c r="C15" s="46"/>
      <c r="D15" s="47">
        <f>D8-D12-D13+D14</f>
        <v>56697.93600000001</v>
      </c>
      <c r="E15" s="45"/>
      <c r="F15" s="46"/>
      <c r="G15" s="47">
        <f>G8-G12-G13-G14</f>
        <v>-5724.921000000002</v>
      </c>
      <c r="H15" s="48"/>
      <c r="I15" s="46"/>
      <c r="J15" s="47">
        <f>J8-J12-J13-J14</f>
        <v>64870.128</v>
      </c>
    </row>
  </sheetData>
  <printOptions horizontalCentered="1" verticalCentered="1"/>
  <pageMargins left="0.11811023622047245" right="0.11811023622047245" top="0.3937007874015748" bottom="0.3937007874015748" header="0" footer="0"/>
  <pageSetup orientation="landscape" paperSize="9" r:id="rId1"/>
  <ignoredErrors>
    <ignoredError sqref="D8 G8 D12 G12 J12 J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PETIT KARINE</dc:creator>
  <cp:keywords/>
  <dc:description/>
  <cp:lastModifiedBy>LCD</cp:lastModifiedBy>
  <cp:lastPrinted>2004-06-08T12:37:39Z</cp:lastPrinted>
  <dcterms:modified xsi:type="dcterms:W3CDTF">2004-06-08T12:37:43Z</dcterms:modified>
  <cp:category/>
  <cp:version/>
  <cp:contentType/>
  <cp:contentStatus/>
</cp:coreProperties>
</file>